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.xml"/>
  <Override ContentType="application/vnd.openxmlformats-officedocument.spreadsheetml.sharedStrings+xml" PartName="/xl/sharedStrings.xml"/>
  <Override ContentType="application/vnd.openxmlformats-officedocument.drawing+xml" PartName="/xl/drawings/worksheetdrawing.xml"/>
  <Override ContentType="application/vnd.openxmlformats-officedocument.spreadsheetml.styles+xml" PartName="/xl/styles.xml"/>
  <Override ContentType="application/vnd.openxmlformats-officedocument.drawingml.chart+xml" PartName="/xl/charts/chart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<sst xmlns="http://schemas.openxmlformats.org/spreadsheetml/2006/main" count="7" uniqueCount="7">
  <si>
    <t xml:space="preserve">[A]szabad (mol/l) </t>
  </si>
  <si>
    <t>v</t>
  </si>
  <si>
    <t>Z</t>
  </si>
  <si>
    <t>v / [A]sz*exp(2*w*Z*z)</t>
  </si>
  <si>
    <t>Z_0=</t>
  </si>
  <si>
    <t>z=</t>
  </si>
  <si>
    <t>w=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</si>
</sst>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2" fontId="1" numFmtId="0" xfId="0" applyAlignment="1" applyFill="1" applyFont="1">
      <alignment/>
    </xf>
    <xf borderId="0" fillId="3" fontId="1" numFmtId="0" xfId="0" applyAlignment="1" applyFill="1" applyFont="1">
      <alignment/>
    </xf>
    <xf borderId="0" fillId="0" fontId="1" numFmtId="11" xfId="0" applyAlignment="1" applyFont="1" applyNumberFormat="1">
      <alignment/>
    </xf>
    <xf borderId="0" fillId="3" fontId="1" numFmtId="1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.xml"/></Relationships>
</file>

<file path=xl/charts/chart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Lineáris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Sheet1!$G$2</c:f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trendline>
            <c:name/>
            <c:spPr>
              <a:ln w="19050">
                <a:solidFill>
                  <a:srgbClr val="3366CC"/>
                </a:solidFill>
              </a:ln>
            </c:spPr>
            <c:trendlineType val="linear"/>
            <c:dispRSqr val="0"/>
            <c:dispEq val="1"/>
          </c:trendline>
          <c:xVal>
            <c:numRef>
              <c:f>Sheet1!$C$3:$C$8</c:f>
            </c:numRef>
          </c:xVal>
          <c:yVal>
            <c:numRef>
              <c:f>Sheet1!$G$3:$G$8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6621736"/>
        <c:axId val="651481605"/>
      </c:scatterChart>
      <c:valAx>
        <c:axId val="152662173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651481605"/>
      </c:valAx>
      <c:valAx>
        <c:axId val="6514816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v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526621736"/>
      </c:valAx>
    </c:plotArea>
    <c:legend>
      <c:legendPos val="b"/>
      <c:overlay val="0"/>
    </c:legend>
    <c:plotVisOnly val="1"/>
  </c:chart>
</c:chartSpace>
</file>

<file path=xl/drawings/_rels/worksheetdrawing.xml.rels><?xml version="1.0" encoding="UTF-8" standalone="yes"?><Relationships xmlns="http://schemas.openxmlformats.org/package/2006/relationships"><Relationship Id="rId1" Type="http://schemas.openxmlformats.org/officeDocument/2006/relationships/chart" Target="../charts/chart.xml"/></Relationships>
</file>

<file path=xl/drawings/worksheetdrawing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104775</xdr:colOff>
      <xdr:row>12</xdr:row>
      <xdr:rowOff>142875</xdr:rowOff>
    </xdr:from>
    <xdr:to>
      <xdr:col>6</xdr:col>
      <xdr:colOff>57150</xdr:colOff>
      <xdr:row>30</xdr:row>
      <xdr:rowOff>76200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.xml"/></Relationships>
</file>

<file path=xl/worksheets/sheet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9.14"/>
    <col customWidth="1" min="2" max="2" width="18.14"/>
    <col customWidth="1" min="5" max="5" width="15.86"/>
    <col customWidth="1" min="7" max="7" width="23.29"/>
  </cols>
  <sheetData>
    <row r="2">
      <c r="B2" s="1" t="s">
        <v>0</v>
      </c>
      <c r="C2" s="2" t="s">
        <v>1</v>
      </c>
      <c r="E2" s="1" t="s">
        <v>2</v>
      </c>
      <c r="G2" s="3" t="s">
        <v>3</v>
      </c>
    </row>
    <row r="3">
      <c r="B3" s="4" t="str">
        <f>8.58*10^-11</f>
        <v>8.58E-11</v>
      </c>
      <c r="C3" s="2">
        <v>0.8</v>
      </c>
      <c r="E3" t="str">
        <f t="shared" ref="E3:E8" si="1">$B$10+$B$11*C3</f>
        <v>-16.4</v>
      </c>
      <c r="G3" s="5" t="str">
        <f t="shared" ref="G3:G8" si="2">C3/B3*exp(2*$B$12*E3*$B$11)</f>
        <v>1.32E+07</v>
      </c>
    </row>
    <row r="4">
      <c r="B4" s="4" t="str">
        <f>3.46*10^-10</f>
        <v>3.46E-10</v>
      </c>
      <c r="C4" s="2">
        <v>1.6</v>
      </c>
      <c r="E4" t="str">
        <f t="shared" si="1"/>
        <v>-14.8</v>
      </c>
      <c r="G4" s="5" t="str">
        <f t="shared" si="2"/>
        <v>1.24E+07</v>
      </c>
    </row>
    <row r="5">
      <c r="B5" s="4" t="str">
        <f>3.23*10^-9</f>
        <v>3.23E-09</v>
      </c>
      <c r="C5" s="2">
        <v>3.3</v>
      </c>
      <c r="E5" t="str">
        <f t="shared" si="1"/>
        <v>-11.4</v>
      </c>
      <c r="G5" s="5" t="str">
        <f t="shared" si="2"/>
        <v>1.07E+07</v>
      </c>
    </row>
    <row r="6">
      <c r="B6" s="4" t="str">
        <f>5.47*10^-8</f>
        <v>5.47E-08</v>
      </c>
      <c r="C6" s="2">
        <v>5.8</v>
      </c>
      <c r="E6" t="str">
        <f t="shared" si="1"/>
        <v>-6.4</v>
      </c>
      <c r="G6" s="5" t="str">
        <f t="shared" si="2"/>
        <v>8.20E+06</v>
      </c>
    </row>
    <row r="7">
      <c r="B7" s="4" t="str">
        <f>1.61*10^-6</f>
        <v>1.61E-06</v>
      </c>
      <c r="C7" s="2">
        <v>8.9</v>
      </c>
      <c r="E7" t="str">
        <f t="shared" si="1"/>
        <v>-0.2</v>
      </c>
      <c r="G7" s="5" t="str">
        <f t="shared" si="2"/>
        <v>5.10E+06</v>
      </c>
    </row>
    <row r="8">
      <c r="B8" s="4" t="str">
        <f>1.89*10^-4</f>
        <v>1.89E-04</v>
      </c>
      <c r="C8" s="2">
        <v>12.7</v>
      </c>
      <c r="E8" t="str">
        <f t="shared" si="1"/>
        <v>7.4</v>
      </c>
      <c r="G8" s="5" t="str">
        <f t="shared" si="2"/>
        <v>1.30E+06</v>
      </c>
    </row>
    <row r="10">
      <c r="A10" s="1" t="s">
        <v>4</v>
      </c>
      <c r="B10" s="1">
        <v>-18.0</v>
      </c>
    </row>
    <row r="11">
      <c r="A11" s="1" t="s">
        <v>5</v>
      </c>
      <c r="B11" s="1">
        <v>2.0</v>
      </c>
    </row>
    <row r="12">
      <c r="A12" s="1" t="s">
        <v>6</v>
      </c>
      <c r="B12" s="1">
        <v>0.1</v>
      </c>
    </row>
  </sheetData>
  <drawing r:id="rId1"/>
</worksheet>
</file>